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RE simplificada" sheetId="1" state="visible" r:id="rId3"/>
    <sheet name="Avaliação" sheetId="2" state="visible" r:id="rId4"/>
    <sheet name="Checklist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9" authorId="0">
      <text>
        <r>
          <rPr>
            <sz val="10"/>
            <rFont val="Arial"/>
            <family val="2"/>
          </rPr>
          <t xml:space="preserve">Referência: quartis dos preços PEDIDOS ÷ faturamento anual em 96 anúncios da vitrine RD Expansão (rdexpansao.com.br), levantamento de 28/10/2026 (0,245 / 0,307 / 0,470). Não são valores de fechamento.</t>
        </r>
      </text>
    </comment>
    <comment ref="B10" authorId="0">
      <text>
        <r>
          <rPr>
            <sz val="10"/>
            <rFont val="Arial"/>
            <family val="2"/>
          </rPr>
          <t xml:space="preserve">Premissa editável, não regra de mercado. Ajuste conforme margem, risco, dependência do dono e setor.</t>
        </r>
      </text>
    </comment>
  </commentList>
</comments>
</file>

<file path=xl/sharedStrings.xml><?xml version="1.0" encoding="utf-8"?>
<sst xmlns="http://schemas.openxmlformats.org/spreadsheetml/2006/main" count="83" uniqueCount="67">
  <si>
    <t xml:space="preserve">Planilha de avaliação de empresa | RD Expansão</t>
  </si>
  <si>
    <t xml:space="preserve">Como usar: substitua os valores em azul com fundo amarelo pelos números reais dos últimos 12 meses. Os valores atuais são um EXEMPLO HIPOTÉTICO. Células em preto são fórmulas.</t>
  </si>
  <si>
    <t xml:space="preserve">Linha (R$)</t>
  </si>
  <si>
    <t xml:space="preserve">Mês 1</t>
  </si>
  <si>
    <t xml:space="preserve">Mês 2</t>
  </si>
  <si>
    <t xml:space="preserve">Mês 3</t>
  </si>
  <si>
    <t xml:space="preserve">Mês 4</t>
  </si>
  <si>
    <t xml:space="preserve">Mês 5</t>
  </si>
  <si>
    <t xml:space="preserve">Mês 6</t>
  </si>
  <si>
    <t xml:space="preserve">Mês 7</t>
  </si>
  <si>
    <t xml:space="preserve">Mês 8</t>
  </si>
  <si>
    <t xml:space="preserve">Mês 9</t>
  </si>
  <si>
    <t xml:space="preserve">Mês 10</t>
  </si>
  <si>
    <t xml:space="preserve">Mês 11</t>
  </si>
  <si>
    <t xml:space="preserve">Mês 12</t>
  </si>
  <si>
    <t xml:space="preserve">Total 12 meses</t>
  </si>
  <si>
    <t xml:space="preserve">Receita bruta</t>
  </si>
  <si>
    <t xml:space="preserve">(-) Impostos sobre vendas</t>
  </si>
  <si>
    <t xml:space="preserve">Receita líquida</t>
  </si>
  <si>
    <t xml:space="preserve">(-) Custo das mercadorias ou serviços (CMV)</t>
  </si>
  <si>
    <t xml:space="preserve">Lucro bruto</t>
  </si>
  <si>
    <t xml:space="preserve">(-) Folha, encargos e pró-labore</t>
  </si>
  <si>
    <t xml:space="preserve">(-) Aluguel, condomínio e IPTU</t>
  </si>
  <si>
    <t xml:space="preserve">(-) Outras despesas operacionais</t>
  </si>
  <si>
    <t xml:space="preserve">EBITDA</t>
  </si>
  <si>
    <t xml:space="preserve">(-) Depreciação, juros e tarifas</t>
  </si>
  <si>
    <t xml:space="preserve">Lucro líquido</t>
  </si>
  <si>
    <t xml:space="preserve">Margem líquida (lucro líquido ÷ receita bruta)</t>
  </si>
  <si>
    <t xml:space="preserve">Avaliação por múltiplos</t>
  </si>
  <si>
    <t xml:space="preserve">Edite só as células em azul com fundo amarelo. É uma estimativa educativa, não um laudo.</t>
  </si>
  <si>
    <t xml:space="preserve">Base</t>
  </si>
  <si>
    <t xml:space="preserve">Faturamento dos últimos 12 meses</t>
  </si>
  <si>
    <t xml:space="preserve">Lucro líquido dos últimos 12 meses</t>
  </si>
  <si>
    <t xml:space="preserve">Premissa</t>
  </si>
  <si>
    <t xml:space="preserve">Conservador</t>
  </si>
  <si>
    <t xml:space="preserve">Central</t>
  </si>
  <si>
    <t xml:space="preserve">Otimista</t>
  </si>
  <si>
    <t xml:space="preserve">Múltiplo do faturamento anual (preço ÷ faturamento anual)</t>
  </si>
  <si>
    <t xml:space="preserve">Múltiplo do lucro anual (anos de lucro)</t>
  </si>
  <si>
    <t xml:space="preserve">Resultado</t>
  </si>
  <si>
    <t xml:space="preserve">Valor pelo faturamento</t>
  </si>
  <si>
    <t xml:space="preserve">Valor pelo lucro</t>
  </si>
  <si>
    <t xml:space="preserve">Média das duas abordagens</t>
  </si>
  <si>
    <t xml:space="preserve">Equivalente em meses de faturamento (central)</t>
  </si>
  <si>
    <t xml:space="preserve">Quer uma avaliação feita por especialista? Peça a avaliação gratuita da RD Expansão: rdexpansao.com.br/avaliacao-gratuita-de-empresa/</t>
  </si>
  <si>
    <t xml:space="preserve">Checklist de documentos para vender</t>
  </si>
  <si>
    <t xml:space="preserve">Documento</t>
  </si>
  <si>
    <t xml:space="preserve">Status</t>
  </si>
  <si>
    <t xml:space="preserve">Observação</t>
  </si>
  <si>
    <t xml:space="preserve">Contrato social e alterações</t>
  </si>
  <si>
    <t xml:space="preserve">Pendente</t>
  </si>
  <si>
    <t xml:space="preserve">Cartão CNPJ e inscrições</t>
  </si>
  <si>
    <t xml:space="preserve">Certidões negativas (federal, estadual, municipal, trabalhista, FGTS)</t>
  </si>
  <si>
    <t xml:space="preserve">DRE e balancete dos últimos 12 meses</t>
  </si>
  <si>
    <t xml:space="preserve">Extratos bancários dos últimos 12 meses</t>
  </si>
  <si>
    <t xml:space="preserve">Relatório de vendas do sistema ou maquininhas</t>
  </si>
  <si>
    <t xml:space="preserve">Contrato de locação do ponto</t>
  </si>
  <si>
    <t xml:space="preserve">Alvará de funcionamento e licenças do setor</t>
  </si>
  <si>
    <t xml:space="preserve">Relação de funcionários e situação trabalhista</t>
  </si>
  <si>
    <t xml:space="preserve">Inventário de equipamentos e móveis</t>
  </si>
  <si>
    <t xml:space="preserve">Estoque atual a preço de custo</t>
  </si>
  <si>
    <t xml:space="preserve">Contrato de franquia e regras de transferência (se for franquia)</t>
  </si>
  <si>
    <t xml:space="preserve">Contratos com fornecedores e prestadores</t>
  </si>
  <si>
    <t xml:space="preserve">Registro de marca no INPI (se houver)</t>
  </si>
  <si>
    <t xml:space="preserve">Prontos</t>
  </si>
  <si>
    <t xml:space="preserve">Pendentes</t>
  </si>
  <si>
    <t xml:space="preserve">Progresso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</si>
</sst>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&quot;R$ &quot;#,##0;&quot;(R$ &quot;#,##0\);\-"/>
    <numFmt numFmtId="166" formatCode="0.0%;\(0.0%\);\-"/>
    <numFmt numFmtId="167" formatCode="0.00\x"/>
    <numFmt numFmtId="168" formatCode="0.0&quot; anos&quot;"/>
    <numFmt numFmtId="169" formatCode="0.0&quot; meses&quot;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5A2A82"/>
      <name val="Arial"/>
      <family val="0"/>
      <charset val="1"/>
    </font>
    <font>
      <sz val="11"/>
      <color theme="1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8000"/>
      <name val="Arial"/>
      <family val="0"/>
      <charset val="1"/>
    </font>
    <font>
      <b val="true"/>
      <sz val="11"/>
      <color rgb="FF5A2A82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A2A82"/>
        <bgColor rgb="FF660066"/>
      </patternFill>
    </fill>
    <fill>
      <patternFill patternType="solid">
        <fgColor rgb="FFFFFF00"/>
        <bgColor rgb="FFFFFF00"/>
      </patternFill>
    </fill>
    <fill>
      <patternFill patternType="solid">
        <fgColor rgb="FFEFE9F7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FE9F7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5A2A82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14" min="2" style="0" width="13"/>
  </cols>
  <sheetData>
    <row r="1" customFormat="false" ht="17.3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Format="false" ht="15" hidden="false" customHeight="fals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Format="false" ht="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Format="false" ht="15" hidden="false" customHeight="false" outlineLevel="0" collapsed="false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4" t="s">
        <v>15</v>
      </c>
    </row>
    <row r="5" customFormat="false" ht="15" hidden="false" customHeight="false" outlineLevel="0" collapsed="false">
      <c r="A5" s="6" t="s">
        <v>16</v>
      </c>
      <c r="B5" s="7" t="n">
        <v>100000</v>
      </c>
      <c r="C5" s="7" t="n">
        <v>100000</v>
      </c>
      <c r="D5" s="7" t="n">
        <v>100000</v>
      </c>
      <c r="E5" s="7" t="n">
        <v>100000</v>
      </c>
      <c r="F5" s="7" t="n">
        <v>100000</v>
      </c>
      <c r="G5" s="7" t="n">
        <v>100000</v>
      </c>
      <c r="H5" s="7" t="n">
        <v>100000</v>
      </c>
      <c r="I5" s="7" t="n">
        <v>100000</v>
      </c>
      <c r="J5" s="7" t="n">
        <v>100000</v>
      </c>
      <c r="K5" s="7" t="n">
        <v>100000</v>
      </c>
      <c r="L5" s="7" t="n">
        <v>100000</v>
      </c>
      <c r="M5" s="7" t="n">
        <v>100000</v>
      </c>
      <c r="N5" s="8" t="n">
        <f aca="false">SUM(B5:M5)</f>
        <v>1200000</v>
      </c>
    </row>
    <row r="6" customFormat="false" ht="15" hidden="false" customHeight="false" outlineLevel="0" collapsed="false">
      <c r="A6" s="6" t="s">
        <v>17</v>
      </c>
      <c r="B6" s="7" t="n">
        <v>-8000</v>
      </c>
      <c r="C6" s="7" t="n">
        <v>-8000</v>
      </c>
      <c r="D6" s="7" t="n">
        <v>-8000</v>
      </c>
      <c r="E6" s="7" t="n">
        <v>-8000</v>
      </c>
      <c r="F6" s="7" t="n">
        <v>-8000</v>
      </c>
      <c r="G6" s="7" t="n">
        <v>-8000</v>
      </c>
      <c r="H6" s="7" t="n">
        <v>-8000</v>
      </c>
      <c r="I6" s="7" t="n">
        <v>-8000</v>
      </c>
      <c r="J6" s="7" t="n">
        <v>-8000</v>
      </c>
      <c r="K6" s="7" t="n">
        <v>-8000</v>
      </c>
      <c r="L6" s="7" t="n">
        <v>-8000</v>
      </c>
      <c r="M6" s="7" t="n">
        <v>-8000</v>
      </c>
      <c r="N6" s="8" t="n">
        <f aca="false">SUM(B6:M6)</f>
        <v>-96000</v>
      </c>
    </row>
    <row r="7" customFormat="false" ht="15" hidden="false" customHeight="false" outlineLevel="0" collapsed="false">
      <c r="A7" s="9" t="s">
        <v>18</v>
      </c>
      <c r="B7" s="10" t="n">
        <f aca="false">B5+B6</f>
        <v>92000</v>
      </c>
      <c r="C7" s="10" t="n">
        <f aca="false">C5+C6</f>
        <v>92000</v>
      </c>
      <c r="D7" s="10" t="n">
        <f aca="false">D5+D6</f>
        <v>92000</v>
      </c>
      <c r="E7" s="10" t="n">
        <f aca="false">E5+E6</f>
        <v>92000</v>
      </c>
      <c r="F7" s="10" t="n">
        <f aca="false">F5+F6</f>
        <v>92000</v>
      </c>
      <c r="G7" s="10" t="n">
        <f aca="false">G5+G6</f>
        <v>92000</v>
      </c>
      <c r="H7" s="10" t="n">
        <f aca="false">H5+H6</f>
        <v>92000</v>
      </c>
      <c r="I7" s="10" t="n">
        <f aca="false">I5+I6</f>
        <v>92000</v>
      </c>
      <c r="J7" s="10" t="n">
        <f aca="false">J5+J6</f>
        <v>92000</v>
      </c>
      <c r="K7" s="10" t="n">
        <f aca="false">K5+K6</f>
        <v>92000</v>
      </c>
      <c r="L7" s="10" t="n">
        <f aca="false">L5+L6</f>
        <v>92000</v>
      </c>
      <c r="M7" s="10" t="n">
        <f aca="false">M5+M6</f>
        <v>92000</v>
      </c>
      <c r="N7" s="8" t="n">
        <f aca="false">SUM(B7:M7)</f>
        <v>1104000</v>
      </c>
    </row>
    <row r="8" customFormat="false" ht="15" hidden="false" customHeight="false" outlineLevel="0" collapsed="false">
      <c r="A8" s="6" t="s">
        <v>19</v>
      </c>
      <c r="B8" s="7" t="n">
        <v>-40000</v>
      </c>
      <c r="C8" s="7" t="n">
        <v>-40000</v>
      </c>
      <c r="D8" s="7" t="n">
        <v>-40000</v>
      </c>
      <c r="E8" s="7" t="n">
        <v>-40000</v>
      </c>
      <c r="F8" s="7" t="n">
        <v>-40000</v>
      </c>
      <c r="G8" s="7" t="n">
        <v>-40000</v>
      </c>
      <c r="H8" s="7" t="n">
        <v>-40000</v>
      </c>
      <c r="I8" s="7" t="n">
        <v>-40000</v>
      </c>
      <c r="J8" s="7" t="n">
        <v>-40000</v>
      </c>
      <c r="K8" s="7" t="n">
        <v>-40000</v>
      </c>
      <c r="L8" s="7" t="n">
        <v>-40000</v>
      </c>
      <c r="M8" s="7" t="n">
        <v>-40000</v>
      </c>
      <c r="N8" s="8" t="n">
        <f aca="false">SUM(B8:M8)</f>
        <v>-480000</v>
      </c>
    </row>
    <row r="9" customFormat="false" ht="15" hidden="false" customHeight="false" outlineLevel="0" collapsed="false">
      <c r="A9" s="9" t="s">
        <v>20</v>
      </c>
      <c r="B9" s="10" t="n">
        <f aca="false">B7+B8</f>
        <v>52000</v>
      </c>
      <c r="C9" s="10" t="n">
        <f aca="false">C7+C8</f>
        <v>52000</v>
      </c>
      <c r="D9" s="10" t="n">
        <f aca="false">D7+D8</f>
        <v>52000</v>
      </c>
      <c r="E9" s="10" t="n">
        <f aca="false">E7+E8</f>
        <v>52000</v>
      </c>
      <c r="F9" s="10" t="n">
        <f aca="false">F7+F8</f>
        <v>52000</v>
      </c>
      <c r="G9" s="10" t="n">
        <f aca="false">G7+G8</f>
        <v>52000</v>
      </c>
      <c r="H9" s="10" t="n">
        <f aca="false">H7+H8</f>
        <v>52000</v>
      </c>
      <c r="I9" s="10" t="n">
        <f aca="false">I7+I8</f>
        <v>52000</v>
      </c>
      <c r="J9" s="10" t="n">
        <f aca="false">J7+J8</f>
        <v>52000</v>
      </c>
      <c r="K9" s="10" t="n">
        <f aca="false">K7+K8</f>
        <v>52000</v>
      </c>
      <c r="L9" s="10" t="n">
        <f aca="false">L7+L8</f>
        <v>52000</v>
      </c>
      <c r="M9" s="10" t="n">
        <f aca="false">M7+M8</f>
        <v>52000</v>
      </c>
      <c r="N9" s="8" t="n">
        <f aca="false">SUM(B9:M9)</f>
        <v>624000</v>
      </c>
    </row>
    <row r="10" customFormat="false" ht="15" hidden="false" customHeight="false" outlineLevel="0" collapsed="false">
      <c r="A10" s="6" t="s">
        <v>21</v>
      </c>
      <c r="B10" s="7" t="n">
        <v>-22000</v>
      </c>
      <c r="C10" s="7" t="n">
        <v>-22000</v>
      </c>
      <c r="D10" s="7" t="n">
        <v>-22000</v>
      </c>
      <c r="E10" s="7" t="n">
        <v>-22000</v>
      </c>
      <c r="F10" s="7" t="n">
        <v>-22000</v>
      </c>
      <c r="G10" s="7" t="n">
        <v>-22000</v>
      </c>
      <c r="H10" s="7" t="n">
        <v>-22000</v>
      </c>
      <c r="I10" s="7" t="n">
        <v>-22000</v>
      </c>
      <c r="J10" s="7" t="n">
        <v>-22000</v>
      </c>
      <c r="K10" s="7" t="n">
        <v>-22000</v>
      </c>
      <c r="L10" s="7" t="n">
        <v>-22000</v>
      </c>
      <c r="M10" s="7" t="n">
        <v>-22000</v>
      </c>
      <c r="N10" s="8" t="n">
        <f aca="false">SUM(B10:M10)</f>
        <v>-264000</v>
      </c>
    </row>
    <row r="11" customFormat="false" ht="15" hidden="false" customHeight="false" outlineLevel="0" collapsed="false">
      <c r="A11" s="6" t="s">
        <v>22</v>
      </c>
      <c r="B11" s="7" t="n">
        <v>-10000</v>
      </c>
      <c r="C11" s="7" t="n">
        <v>-10000</v>
      </c>
      <c r="D11" s="7" t="n">
        <v>-10000</v>
      </c>
      <c r="E11" s="7" t="n">
        <v>-10000</v>
      </c>
      <c r="F11" s="7" t="n">
        <v>-10000</v>
      </c>
      <c r="G11" s="7" t="n">
        <v>-10000</v>
      </c>
      <c r="H11" s="7" t="n">
        <v>-10000</v>
      </c>
      <c r="I11" s="7" t="n">
        <v>-10000</v>
      </c>
      <c r="J11" s="7" t="n">
        <v>-10000</v>
      </c>
      <c r="K11" s="7" t="n">
        <v>-10000</v>
      </c>
      <c r="L11" s="7" t="n">
        <v>-10000</v>
      </c>
      <c r="M11" s="7" t="n">
        <v>-10000</v>
      </c>
      <c r="N11" s="8" t="n">
        <f aca="false">SUM(B11:M11)</f>
        <v>-120000</v>
      </c>
    </row>
    <row r="12" customFormat="false" ht="15" hidden="false" customHeight="false" outlineLevel="0" collapsed="false">
      <c r="A12" s="6" t="s">
        <v>23</v>
      </c>
      <c r="B12" s="7" t="n">
        <v>-7000</v>
      </c>
      <c r="C12" s="7" t="n">
        <v>-7000</v>
      </c>
      <c r="D12" s="7" t="n">
        <v>-7000</v>
      </c>
      <c r="E12" s="7" t="n">
        <v>-7000</v>
      </c>
      <c r="F12" s="7" t="n">
        <v>-7000</v>
      </c>
      <c r="G12" s="7" t="n">
        <v>-7000</v>
      </c>
      <c r="H12" s="7" t="n">
        <v>-7000</v>
      </c>
      <c r="I12" s="7" t="n">
        <v>-7000</v>
      </c>
      <c r="J12" s="7" t="n">
        <v>-7000</v>
      </c>
      <c r="K12" s="7" t="n">
        <v>-7000</v>
      </c>
      <c r="L12" s="7" t="n">
        <v>-7000</v>
      </c>
      <c r="M12" s="7" t="n">
        <v>-7000</v>
      </c>
      <c r="N12" s="8" t="n">
        <f aca="false">SUM(B12:M12)</f>
        <v>-84000</v>
      </c>
    </row>
    <row r="13" customFormat="false" ht="15" hidden="false" customHeight="false" outlineLevel="0" collapsed="false">
      <c r="A13" s="9" t="s">
        <v>24</v>
      </c>
      <c r="B13" s="10" t="n">
        <f aca="false">B9+B10+B11+B12</f>
        <v>13000</v>
      </c>
      <c r="C13" s="10" t="n">
        <f aca="false">C9+C10+C11+C12</f>
        <v>13000</v>
      </c>
      <c r="D13" s="10" t="n">
        <f aca="false">D9+D10+D11+D12</f>
        <v>13000</v>
      </c>
      <c r="E13" s="10" t="n">
        <f aca="false">E9+E10+E11+E12</f>
        <v>13000</v>
      </c>
      <c r="F13" s="10" t="n">
        <f aca="false">F9+F10+F11+F12</f>
        <v>13000</v>
      </c>
      <c r="G13" s="10" t="n">
        <f aca="false">G9+G10+G11+G12</f>
        <v>13000</v>
      </c>
      <c r="H13" s="10" t="n">
        <f aca="false">H9+H10+H11+H12</f>
        <v>13000</v>
      </c>
      <c r="I13" s="10" t="n">
        <f aca="false">I9+I10+I11+I12</f>
        <v>13000</v>
      </c>
      <c r="J13" s="10" t="n">
        <f aca="false">J9+J10+J11+J12</f>
        <v>13000</v>
      </c>
      <c r="K13" s="10" t="n">
        <f aca="false">K9+K10+K11+K12</f>
        <v>13000</v>
      </c>
      <c r="L13" s="10" t="n">
        <f aca="false">L9+L10+L11+L12</f>
        <v>13000</v>
      </c>
      <c r="M13" s="10" t="n">
        <f aca="false">M9+M10+M11+M12</f>
        <v>13000</v>
      </c>
      <c r="N13" s="8" t="n">
        <f aca="false">SUM(B13:M13)</f>
        <v>156000</v>
      </c>
    </row>
    <row r="14" customFormat="false" ht="15" hidden="false" customHeight="false" outlineLevel="0" collapsed="false">
      <c r="A14" s="6" t="s">
        <v>25</v>
      </c>
      <c r="B14" s="7" t="n">
        <v>-1500</v>
      </c>
      <c r="C14" s="7" t="n">
        <v>-1500</v>
      </c>
      <c r="D14" s="7" t="n">
        <v>-1500</v>
      </c>
      <c r="E14" s="7" t="n">
        <v>-1500</v>
      </c>
      <c r="F14" s="7" t="n">
        <v>-1500</v>
      </c>
      <c r="G14" s="7" t="n">
        <v>-1500</v>
      </c>
      <c r="H14" s="7" t="n">
        <v>-1500</v>
      </c>
      <c r="I14" s="7" t="n">
        <v>-1500</v>
      </c>
      <c r="J14" s="7" t="n">
        <v>-1500</v>
      </c>
      <c r="K14" s="7" t="n">
        <v>-1500</v>
      </c>
      <c r="L14" s="7" t="n">
        <v>-1500</v>
      </c>
      <c r="M14" s="7" t="n">
        <v>-1500</v>
      </c>
      <c r="N14" s="8" t="n">
        <f aca="false">SUM(B14:M14)</f>
        <v>-18000</v>
      </c>
    </row>
    <row r="15" customFormat="false" ht="15" hidden="false" customHeight="false" outlineLevel="0" collapsed="false">
      <c r="A15" s="9" t="s">
        <v>26</v>
      </c>
      <c r="B15" s="10" t="n">
        <f aca="false">B13+B14</f>
        <v>11500</v>
      </c>
      <c r="C15" s="10" t="n">
        <f aca="false">C13+C14</f>
        <v>11500</v>
      </c>
      <c r="D15" s="10" t="n">
        <f aca="false">D13+D14</f>
        <v>11500</v>
      </c>
      <c r="E15" s="10" t="n">
        <f aca="false">E13+E14</f>
        <v>11500</v>
      </c>
      <c r="F15" s="10" t="n">
        <f aca="false">F13+F14</f>
        <v>11500</v>
      </c>
      <c r="G15" s="10" t="n">
        <f aca="false">G13+G14</f>
        <v>11500</v>
      </c>
      <c r="H15" s="10" t="n">
        <f aca="false">H13+H14</f>
        <v>11500</v>
      </c>
      <c r="I15" s="10" t="n">
        <f aca="false">I13+I14</f>
        <v>11500</v>
      </c>
      <c r="J15" s="10" t="n">
        <f aca="false">J13+J14</f>
        <v>11500</v>
      </c>
      <c r="K15" s="10" t="n">
        <f aca="false">K13+K14</f>
        <v>11500</v>
      </c>
      <c r="L15" s="10" t="n">
        <f aca="false">L13+L14</f>
        <v>11500</v>
      </c>
      <c r="M15" s="10" t="n">
        <f aca="false">M13+M14</f>
        <v>11500</v>
      </c>
      <c r="N15" s="8" t="n">
        <f aca="false">SUM(B15:M15)</f>
        <v>138000</v>
      </c>
    </row>
    <row r="16" customFormat="false" ht="15" hidden="false" customHeight="false" outlineLevel="0" collapsed="false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customFormat="false" ht="15" hidden="false" customHeight="false" outlineLevel="0" collapsed="false">
      <c r="A17" s="9" t="s">
        <v>27</v>
      </c>
      <c r="B17" s="11" t="n">
        <f aca="false">IFERROR(B15/B5,0)</f>
        <v>0.115</v>
      </c>
      <c r="C17" s="11" t="n">
        <f aca="false">IFERROR(C15/C5,0)</f>
        <v>0.115</v>
      </c>
      <c r="D17" s="11" t="n">
        <f aca="false">IFERROR(D15/D5,0)</f>
        <v>0.115</v>
      </c>
      <c r="E17" s="11" t="n">
        <f aca="false">IFERROR(E15/E5,0)</f>
        <v>0.115</v>
      </c>
      <c r="F17" s="11" t="n">
        <f aca="false">IFERROR(F15/F5,0)</f>
        <v>0.115</v>
      </c>
      <c r="G17" s="11" t="n">
        <f aca="false">IFERROR(G15/G5,0)</f>
        <v>0.115</v>
      </c>
      <c r="H17" s="11" t="n">
        <f aca="false">IFERROR(H15/H5,0)</f>
        <v>0.115</v>
      </c>
      <c r="I17" s="11" t="n">
        <f aca="false">IFERROR(I15/I5,0)</f>
        <v>0.115</v>
      </c>
      <c r="J17" s="11" t="n">
        <f aca="false">IFERROR(J15/J5,0)</f>
        <v>0.115</v>
      </c>
      <c r="K17" s="11" t="n">
        <f aca="false">IFERROR(K15/K5,0)</f>
        <v>0.115</v>
      </c>
      <c r="L17" s="11" t="n">
        <f aca="false">IFERROR(L15/L5,0)</f>
        <v>0.115</v>
      </c>
      <c r="M17" s="11" t="n">
        <f aca="false">IFERROR(M15/M5,0)</f>
        <v>0.115</v>
      </c>
      <c r="N17" s="11" t="n">
        <f aca="false">IFERROR(N15/N5,0)</f>
        <v>0.115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4" min="2" style="0" width="18"/>
  </cols>
  <sheetData>
    <row r="1" customFormat="false" ht="17.35" hidden="false" customHeight="false" outlineLevel="0" collapsed="false">
      <c r="A1" s="1" t="s">
        <v>28</v>
      </c>
      <c r="B1" s="2"/>
      <c r="C1" s="2"/>
      <c r="D1" s="2"/>
    </row>
    <row r="2" customFormat="false" ht="15" hidden="false" customHeight="false" outlineLevel="0" collapsed="false">
      <c r="A2" s="3" t="s">
        <v>29</v>
      </c>
      <c r="B2" s="2"/>
      <c r="C2" s="2"/>
      <c r="D2" s="2"/>
    </row>
    <row r="3" customFormat="false" ht="15" hidden="false" customHeight="false" outlineLevel="0" collapsed="false">
      <c r="A3" s="2"/>
      <c r="B3" s="2"/>
      <c r="C3" s="2"/>
      <c r="D3" s="2"/>
    </row>
    <row r="4" customFormat="false" ht="15" hidden="false" customHeight="false" outlineLevel="0" collapsed="false">
      <c r="A4" s="4" t="s">
        <v>30</v>
      </c>
      <c r="B4" s="12"/>
      <c r="C4" s="2"/>
      <c r="D4" s="2"/>
    </row>
    <row r="5" customFormat="false" ht="15" hidden="false" customHeight="false" outlineLevel="0" collapsed="false">
      <c r="A5" s="2" t="s">
        <v>31</v>
      </c>
      <c r="B5" s="13" t="n">
        <f aca="false">'DRE simplificada'!N5</f>
        <v>1200000</v>
      </c>
      <c r="C5" s="2"/>
      <c r="D5" s="2"/>
    </row>
    <row r="6" customFormat="false" ht="15" hidden="false" customHeight="false" outlineLevel="0" collapsed="false">
      <c r="A6" s="2" t="s">
        <v>32</v>
      </c>
      <c r="B6" s="13" t="n">
        <f aca="false">'DRE simplificada'!N15</f>
        <v>138000</v>
      </c>
      <c r="C6" s="2"/>
      <c r="D6" s="2"/>
    </row>
    <row r="7" customFormat="false" ht="15" hidden="false" customHeight="false" outlineLevel="0" collapsed="false">
      <c r="A7" s="2"/>
      <c r="B7" s="2"/>
      <c r="C7" s="2"/>
      <c r="D7" s="2"/>
    </row>
    <row r="8" customFormat="false" ht="15" hidden="false" customHeight="false" outlineLevel="0" collapsed="false">
      <c r="A8" s="4" t="s">
        <v>33</v>
      </c>
      <c r="B8" s="4" t="s">
        <v>34</v>
      </c>
      <c r="C8" s="4" t="s">
        <v>35</v>
      </c>
      <c r="D8" s="4" t="s">
        <v>36</v>
      </c>
    </row>
    <row r="9" customFormat="false" ht="15" hidden="false" customHeight="false" outlineLevel="0" collapsed="false">
      <c r="A9" s="2" t="s">
        <v>37</v>
      </c>
      <c r="B9" s="14" t="n">
        <v>0.25</v>
      </c>
      <c r="C9" s="14" t="n">
        <v>0.31</v>
      </c>
      <c r="D9" s="14" t="n">
        <v>0.47</v>
      </c>
    </row>
    <row r="10" customFormat="false" ht="15" hidden="false" customHeight="false" outlineLevel="0" collapsed="false">
      <c r="A10" s="2" t="s">
        <v>38</v>
      </c>
      <c r="B10" s="15" t="n">
        <v>2</v>
      </c>
      <c r="C10" s="15" t="n">
        <v>3</v>
      </c>
      <c r="D10" s="15" t="n">
        <v>4</v>
      </c>
    </row>
    <row r="11" customFormat="false" ht="15" hidden="false" customHeight="false" outlineLevel="0" collapsed="false">
      <c r="A11" s="2"/>
      <c r="B11" s="2"/>
      <c r="C11" s="2"/>
      <c r="D11" s="2"/>
    </row>
    <row r="12" customFormat="false" ht="15" hidden="false" customHeight="false" outlineLevel="0" collapsed="false">
      <c r="A12" s="4" t="s">
        <v>39</v>
      </c>
      <c r="B12" s="4" t="s">
        <v>34</v>
      </c>
      <c r="C12" s="4" t="s">
        <v>35</v>
      </c>
      <c r="D12" s="4" t="s">
        <v>36</v>
      </c>
    </row>
    <row r="13" customFormat="false" ht="15" hidden="false" customHeight="false" outlineLevel="0" collapsed="false">
      <c r="A13" s="2" t="s">
        <v>40</v>
      </c>
      <c r="B13" s="10" t="n">
        <f aca="false">$B$5*B9</f>
        <v>300000</v>
      </c>
      <c r="C13" s="10" t="n">
        <f aca="false">$B$5*C9</f>
        <v>372000</v>
      </c>
      <c r="D13" s="10" t="n">
        <f aca="false">$B$5*D9</f>
        <v>564000</v>
      </c>
    </row>
    <row r="14" customFormat="false" ht="15" hidden="false" customHeight="false" outlineLevel="0" collapsed="false">
      <c r="A14" s="2" t="s">
        <v>41</v>
      </c>
      <c r="B14" s="10" t="n">
        <f aca="false">MAX(0,$B$6*B10)</f>
        <v>276000</v>
      </c>
      <c r="C14" s="10" t="n">
        <f aca="false">MAX(0,$B$6*C10)</f>
        <v>414000</v>
      </c>
      <c r="D14" s="10" t="n">
        <f aca="false">MAX(0,$B$6*D10)</f>
        <v>552000</v>
      </c>
    </row>
    <row r="15" customFormat="false" ht="15" hidden="false" customHeight="false" outlineLevel="0" collapsed="false">
      <c r="A15" s="9" t="s">
        <v>42</v>
      </c>
      <c r="B15" s="10" t="n">
        <f aca="false">AVERAGE(B13:B14)</f>
        <v>288000</v>
      </c>
      <c r="C15" s="10" t="n">
        <f aca="false">AVERAGE(C13:C14)</f>
        <v>393000</v>
      </c>
      <c r="D15" s="10" t="n">
        <f aca="false">AVERAGE(D13:D14)</f>
        <v>558000</v>
      </c>
    </row>
    <row r="16" customFormat="false" ht="15" hidden="false" customHeight="false" outlineLevel="0" collapsed="false">
      <c r="A16" s="2"/>
      <c r="B16" s="2"/>
      <c r="C16" s="2"/>
      <c r="D16" s="2"/>
    </row>
    <row r="17" customFormat="false" ht="15" hidden="false" customHeight="false" outlineLevel="0" collapsed="false">
      <c r="A17" s="2" t="s">
        <v>43</v>
      </c>
      <c r="B17" s="2"/>
      <c r="C17" s="16" t="n">
        <f aca="false">IFERROR(C15/($B$5/12),0)</f>
        <v>3.93</v>
      </c>
      <c r="D17" s="2"/>
    </row>
    <row r="18" customFormat="false" ht="15" hidden="false" customHeight="false" outlineLevel="0" collapsed="false">
      <c r="A18" s="2"/>
      <c r="B18" s="2"/>
      <c r="C18" s="2"/>
      <c r="D18" s="2"/>
    </row>
    <row r="19" customFormat="false" ht="15" hidden="false" customHeight="false" outlineLevel="0" collapsed="false">
      <c r="A19" s="17" t="s">
        <v>44</v>
      </c>
      <c r="B19" s="2"/>
      <c r="C19" s="2"/>
      <c r="D19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6"/>
    <col collapsed="false" customWidth="true" hidden="false" outlineLevel="0" max="2" min="2" style="0" width="16"/>
    <col collapsed="false" customWidth="true" hidden="false" outlineLevel="0" max="3" min="3" style="0" width="40"/>
  </cols>
  <sheetData>
    <row r="1" customFormat="false" ht="17.35" hidden="false" customHeight="false" outlineLevel="0" collapsed="false">
      <c r="A1" s="1" t="s">
        <v>45</v>
      </c>
      <c r="B1" s="2"/>
      <c r="C1" s="2"/>
    </row>
    <row r="2" customFormat="false" ht="15" hidden="false" customHeight="false" outlineLevel="0" collapsed="false">
      <c r="A2" s="2"/>
      <c r="B2" s="2"/>
      <c r="C2" s="2"/>
    </row>
    <row r="3" customFormat="false" ht="15" hidden="false" customHeight="false" outlineLevel="0" collapsed="false">
      <c r="A3" s="4" t="s">
        <v>46</v>
      </c>
      <c r="B3" s="4" t="s">
        <v>47</v>
      </c>
      <c r="C3" s="4" t="s">
        <v>48</v>
      </c>
    </row>
    <row r="4" customFormat="false" ht="15" hidden="false" customHeight="false" outlineLevel="0" collapsed="false">
      <c r="A4" s="6" t="s">
        <v>49</v>
      </c>
      <c r="B4" s="18" t="s">
        <v>50</v>
      </c>
      <c r="C4" s="2"/>
    </row>
    <row r="5" customFormat="false" ht="15" hidden="false" customHeight="false" outlineLevel="0" collapsed="false">
      <c r="A5" s="6" t="s">
        <v>51</v>
      </c>
      <c r="B5" s="18" t="s">
        <v>50</v>
      </c>
      <c r="C5" s="2"/>
    </row>
    <row r="6" customFormat="false" ht="15" hidden="false" customHeight="false" outlineLevel="0" collapsed="false">
      <c r="A6" s="6" t="s">
        <v>52</v>
      </c>
      <c r="B6" s="18" t="s">
        <v>50</v>
      </c>
      <c r="C6" s="2"/>
    </row>
    <row r="7" customFormat="false" ht="15" hidden="false" customHeight="false" outlineLevel="0" collapsed="false">
      <c r="A7" s="6" t="s">
        <v>53</v>
      </c>
      <c r="B7" s="18" t="s">
        <v>50</v>
      </c>
      <c r="C7" s="2"/>
    </row>
    <row r="8" customFormat="false" ht="15" hidden="false" customHeight="false" outlineLevel="0" collapsed="false">
      <c r="A8" s="6" t="s">
        <v>54</v>
      </c>
      <c r="B8" s="18" t="s">
        <v>50</v>
      </c>
      <c r="C8" s="2"/>
    </row>
    <row r="9" customFormat="false" ht="15" hidden="false" customHeight="false" outlineLevel="0" collapsed="false">
      <c r="A9" s="6" t="s">
        <v>55</v>
      </c>
      <c r="B9" s="18" t="s">
        <v>50</v>
      </c>
      <c r="C9" s="2"/>
    </row>
    <row r="10" customFormat="false" ht="15" hidden="false" customHeight="false" outlineLevel="0" collapsed="false">
      <c r="A10" s="6" t="s">
        <v>56</v>
      </c>
      <c r="B10" s="18" t="s">
        <v>50</v>
      </c>
      <c r="C10" s="2"/>
    </row>
    <row r="11" customFormat="false" ht="15" hidden="false" customHeight="false" outlineLevel="0" collapsed="false">
      <c r="A11" s="6" t="s">
        <v>57</v>
      </c>
      <c r="B11" s="18" t="s">
        <v>50</v>
      </c>
      <c r="C11" s="2"/>
    </row>
    <row r="12" customFormat="false" ht="15" hidden="false" customHeight="false" outlineLevel="0" collapsed="false">
      <c r="A12" s="6" t="s">
        <v>58</v>
      </c>
      <c r="B12" s="18" t="s">
        <v>50</v>
      </c>
      <c r="C12" s="2"/>
    </row>
    <row r="13" customFormat="false" ht="15" hidden="false" customHeight="false" outlineLevel="0" collapsed="false">
      <c r="A13" s="6" t="s">
        <v>59</v>
      </c>
      <c r="B13" s="18" t="s">
        <v>50</v>
      </c>
      <c r="C13" s="2"/>
    </row>
    <row r="14" customFormat="false" ht="15" hidden="false" customHeight="false" outlineLevel="0" collapsed="false">
      <c r="A14" s="6" t="s">
        <v>60</v>
      </c>
      <c r="B14" s="18" t="s">
        <v>50</v>
      </c>
      <c r="C14" s="2"/>
    </row>
    <row r="15" customFormat="false" ht="15" hidden="false" customHeight="false" outlineLevel="0" collapsed="false">
      <c r="A15" s="6" t="s">
        <v>61</v>
      </c>
      <c r="B15" s="18" t="s">
        <v>50</v>
      </c>
      <c r="C15" s="2"/>
    </row>
    <row r="16" customFormat="false" ht="15" hidden="false" customHeight="false" outlineLevel="0" collapsed="false">
      <c r="A16" s="6" t="s">
        <v>62</v>
      </c>
      <c r="B16" s="18" t="s">
        <v>50</v>
      </c>
      <c r="C16" s="2"/>
    </row>
    <row r="17" customFormat="false" ht="15" hidden="false" customHeight="false" outlineLevel="0" collapsed="false">
      <c r="A17" s="6" t="s">
        <v>63</v>
      </c>
      <c r="B17" s="18" t="s">
        <v>50</v>
      </c>
      <c r="C17" s="2"/>
    </row>
    <row r="18" customFormat="false" ht="15" hidden="false" customHeight="false" outlineLevel="0" collapsed="false">
      <c r="A18" s="2"/>
      <c r="B18" s="2"/>
      <c r="C18" s="2"/>
    </row>
    <row r="19" customFormat="false" ht="15" hidden="false" customHeight="false" outlineLevel="0" collapsed="false">
      <c r="A19" s="9" t="s">
        <v>64</v>
      </c>
      <c r="B19" s="9" t="n">
        <f aca="false">COUNTIF(B4:B17,"Pronto")</f>
        <v>0</v>
      </c>
      <c r="C19" s="2"/>
    </row>
    <row r="20" customFormat="false" ht="15" hidden="false" customHeight="false" outlineLevel="0" collapsed="false">
      <c r="A20" s="9" t="s">
        <v>65</v>
      </c>
      <c r="B20" s="9" t="n">
        <f aca="false">COUNTIF(B4:B17,"Pendente")+COUNTIF(B4:B17,"Em andamento")</f>
        <v>14</v>
      </c>
      <c r="C20" s="2"/>
    </row>
    <row r="21" customFormat="false" ht="15" hidden="false" customHeight="false" outlineLevel="0" collapsed="false">
      <c r="A21" s="9" t="s">
        <v>66</v>
      </c>
      <c r="B21" s="11" t="n">
        <f aca="false">IFERROR(B19/(ROWS(B4:B17)-COUNTIF(B4:B17,"Não se aplica")),0)</f>
        <v>0</v>
      </c>
      <c r="C21" s="2"/>
    </row>
  </sheetData>
  <dataValidations count="1">
    <dataValidation allowBlank="true" errorStyle="stop" operator="between" showDropDown="false" showErrorMessage="false" showInputMessage="false" sqref="B4:B17" type="list">
      <formula1>"Pendente,Em andamento,Pronto,Não se aplica"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2026-10-28T17:52:33Z</dcterms:created>
  <dc:creator>openpyxl</dc:creator>
  <dc:description/>
  <dc:language>en-US</dc:language>
  <cp:lastModifiedBy/>
  <dcterms:modified xsi:type="dcterms:W3CDTF">2026-10-28T17:52:33Z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